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RUNEL\Desktop\"/>
    </mc:Choice>
  </mc:AlternateContent>
  <xr:revisionPtr revIDLastSave="0" documentId="8_{2A4F49D6-6445-4F63-A4DA-4E997D781290}" xr6:coauthVersionLast="47" xr6:coauthVersionMax="47" xr10:uidLastSave="{00000000-0000-0000-0000-000000000000}"/>
  <bookViews>
    <workbookView xWindow="-24120" yWindow="-120" windowWidth="23310" windowHeight="13740" activeTab="2" xr2:uid="{7091E28B-57CF-48BA-A0AC-19269781ECA1}"/>
  </bookViews>
  <sheets>
    <sheet name="LR" sheetId="1" r:id="rId1"/>
    <sheet name="TAD" sheetId="2" r:id="rId2"/>
    <sheet name="AM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  <c r="D6" i="3"/>
  <c r="C6" i="3"/>
  <c r="C5" i="3"/>
  <c r="B5" i="3"/>
  <c r="F5" i="3" s="1"/>
  <c r="B4" i="3"/>
  <c r="C4" i="3" s="1"/>
  <c r="C3" i="3"/>
  <c r="B3" i="3"/>
  <c r="D3" i="3" s="1"/>
  <c r="F3" i="3" l="1"/>
  <c r="D4" i="3"/>
  <c r="D7" i="3" s="1"/>
  <c r="F4" i="3"/>
  <c r="D5" i="3"/>
  <c r="F7" i="3" l="1"/>
  <c r="D8" i="3" s="1"/>
  <c r="F6" i="2" l="1"/>
  <c r="D6" i="2"/>
  <c r="C6" i="2"/>
  <c r="C5" i="2"/>
  <c r="B5" i="2"/>
  <c r="F5" i="2" s="1"/>
  <c r="B4" i="2"/>
  <c r="C4" i="2" s="1"/>
  <c r="C3" i="2"/>
  <c r="B3" i="2"/>
  <c r="F3" i="2" s="1"/>
  <c r="F4" i="2" l="1"/>
  <c r="F7" i="2" s="1"/>
  <c r="D8" i="2" s="1"/>
  <c r="D3" i="2"/>
  <c r="D4" i="2"/>
  <c r="D5" i="2"/>
  <c r="D7" i="2" l="1"/>
  <c r="F8" i="1" l="1"/>
  <c r="D8" i="1"/>
  <c r="C8" i="1"/>
  <c r="C7" i="1"/>
  <c r="B7" i="1"/>
  <c r="F7" i="1" s="1"/>
  <c r="C6" i="1"/>
  <c r="B6" i="1"/>
  <c r="F6" i="1" s="1"/>
  <c r="C5" i="1"/>
  <c r="B5" i="1"/>
  <c r="D5" i="1" s="1"/>
  <c r="C4" i="1"/>
  <c r="B4" i="1"/>
  <c r="F4" i="1" s="1"/>
  <c r="F5" i="1" l="1"/>
  <c r="F9" i="1" s="1"/>
  <c r="D6" i="1"/>
  <c r="D4" i="1"/>
  <c r="D7" i="1"/>
  <c r="D9" i="1" l="1"/>
  <c r="D10" i="1" s="1"/>
</calcChain>
</file>

<file path=xl/sharedStrings.xml><?xml version="1.0" encoding="utf-8"?>
<sst xmlns="http://schemas.openxmlformats.org/spreadsheetml/2006/main" count="37" uniqueCount="18">
  <si>
    <t>Indicateur calculable (1=oui, 0=non)</t>
  </si>
  <si>
    <t>Résultat final obtenu</t>
  </si>
  <si>
    <t>Nombre de points obtenus</t>
  </si>
  <si>
    <t>Nombre de points maximum de l'indicateur</t>
  </si>
  <si>
    <t>Nombre de points maximum des indicateurs calculables</t>
  </si>
  <si>
    <t>1- Ecart de rémunération (en %)</t>
  </si>
  <si>
    <t>2- Ecart de taux d'augmentations individuelles (en %)</t>
  </si>
  <si>
    <t>3- Ecart de taux de promotions (en %)</t>
  </si>
  <si>
    <t>4- Pourcentage de salariés ayant bénéficié d'une augmentation dans l'année suivant leur retour de congé maternité</t>
  </si>
  <si>
    <t>5- Nombre de salariés du sexe sous-représenté parmi les 10 plus hautes rémunérations</t>
  </si>
  <si>
    <t>Total des indicateurs calculables</t>
  </si>
  <si>
    <t>INDEX (sur 100 points)</t>
  </si>
  <si>
    <t>Calcul de l'index d'égalité professionnelle femmes-hommes 2023
UES LIGNES REGULIERES 
(SOCIETES CHALAVAN &amp; DUC et DUC FRERES NORD)</t>
  </si>
  <si>
    <t>2- Ecart de taux d'augmentations individuelles (en % ou en nombre équivalent de salariés)</t>
  </si>
  <si>
    <t>3- Pourcentage de salariés ayant bénéficié d'une augmentation dans l'année suivant leur retour de congé maternité</t>
  </si>
  <si>
    <t>4- Nombre de salariés du sexe sous-représenté parmi les 10 plus hautes rémunérations</t>
  </si>
  <si>
    <t>Calcul de l'index d'égalité professionnelle femmes-hommes 2023 
UES TRANSPORTS A LA DEMANDE
(SOCIETES C&amp;D INDUSTRIE - TRADA - ALT - TRANSPORTS DUC LIMOUSIN - FERLAY)</t>
  </si>
  <si>
    <t>Calcul de l'index égalité professionnelle femmes-hommes 2023
UES AUTRES METIERS
(SOCIETES DUC GESTION - DUC SERVICES - DU LOGISTIQUE - ALLEGRE &amp; DUC FORMATION CONSEIL)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</si>
</sst>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ptos Narrow"/>
      <family val="2"/>
      <scheme val="minor"/>
    </font>
    <font>
      <b/>
      <sz val="28"/>
      <color theme="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100"/>
        <bgColor indexed="64"/>
      </patternFill>
    </fill>
    <fill>
      <patternFill patternType="solid">
        <fgColor rgb="FFFFEECB"/>
        <bgColor indexed="64"/>
      </patternFill>
    </fill>
    <fill>
      <patternFill patternType="solid">
        <fgColor rgb="FFFFF7E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1" fontId="4" fillId="4" borderId="2" xfId="0" applyNumberFormat="1" applyFont="1" applyFill="1" applyBorder="1" applyAlignment="1">
      <alignment horizontal="center" vertical="center" wrapText="1" readingOrder="1"/>
    </xf>
    <xf numFmtId="164" fontId="4" fillId="4" borderId="2" xfId="0" applyNumberFormat="1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4" fillId="5" borderId="3" xfId="0" applyFont="1" applyFill="1" applyBorder="1" applyAlignment="1">
      <alignment horizontal="left" vertical="center" wrapText="1" readingOrder="1"/>
    </xf>
    <xf numFmtId="0" fontId="4" fillId="5" borderId="3" xfId="0" applyFont="1" applyFill="1" applyBorder="1" applyAlignment="1">
      <alignment horizontal="center" vertical="center" wrapText="1" readingOrder="1"/>
    </xf>
    <xf numFmtId="164" fontId="4" fillId="5" borderId="3" xfId="0" applyNumberFormat="1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1" fontId="4" fillId="4" borderId="3" xfId="0" applyNumberFormat="1" applyFont="1" applyFill="1" applyBorder="1" applyAlignment="1">
      <alignment horizontal="center" vertical="center" wrapText="1" readingOrder="1"/>
    </xf>
    <xf numFmtId="164" fontId="4" fillId="4" borderId="3" xfId="0" applyNumberFormat="1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1" fontId="4" fillId="5" borderId="3" xfId="0" applyNumberFormat="1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left" vertical="center" wrapText="1" readingOrder="1"/>
    </xf>
    <xf numFmtId="1" fontId="4" fillId="4" borderId="4" xfId="0" applyNumberFormat="1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3" fillId="5" borderId="0" xfId="0" applyFont="1" applyFill="1" applyAlignment="1">
      <alignment horizontal="left" vertical="center" wrapText="1" readingOrder="1"/>
    </xf>
    <xf numFmtId="0" fontId="4" fillId="5" borderId="0" xfId="0" applyFont="1" applyFill="1" applyAlignment="1">
      <alignment horizontal="center" vertical="center" wrapText="1" readingOrder="1"/>
    </xf>
    <xf numFmtId="1" fontId="3" fillId="5" borderId="0" xfId="0" applyNumberFormat="1" applyFont="1" applyFill="1" applyAlignment="1">
      <alignment horizontal="center" vertical="center" wrapText="1" readingOrder="1"/>
    </xf>
    <xf numFmtId="0" fontId="3" fillId="5" borderId="0" xfId="0" applyFont="1" applyFill="1" applyAlignment="1">
      <alignment horizontal="center" vertical="center" wrapText="1" readingOrder="1"/>
    </xf>
    <xf numFmtId="0" fontId="3" fillId="6" borderId="0" xfId="0" applyFont="1" applyFill="1" applyAlignment="1">
      <alignment horizontal="left" vertical="center" wrapText="1" readingOrder="1"/>
    </xf>
    <xf numFmtId="2" fontId="4" fillId="6" borderId="0" xfId="0" applyNumberFormat="1" applyFont="1" applyFill="1" applyAlignment="1">
      <alignment horizontal="center" vertical="center" wrapText="1" readingOrder="1"/>
    </xf>
    <xf numFmtId="1" fontId="3" fillId="6" borderId="0" xfId="0" applyNumberFormat="1" applyFont="1" applyFill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 readingOrder="1"/>
    </xf>
    <xf numFmtId="0" fontId="1" fillId="2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WORD\RELATIONS%20SOCIALES\EGALITE\INDEX\2024\Tableaux%20de%20la%20paye\Tableur%20UES%20LIGNES%20REG%202023%20+%20250%20SAL.xlsx" TargetMode="External"/><Relationship Id="rId1" Type="http://schemas.openxmlformats.org/officeDocument/2006/relationships/externalLinkPath" Target="file:///I:\WORD\RELATIONS%20SOCIALES\EGALITE\INDEX\2024\Tableaux%20de%20la%20paye\Tableur%20UES%20LIGNES%20REG%202023%20+%20250%20S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WORD\RELATIONS%20SOCIALES\EGALITE\INDEX\2024\Tableaux%20de%20la%20paye\UES%20TAD%202023%20-%20index_egalite_entreprises_moins_de_250_salaries.xlsx" TargetMode="External"/><Relationship Id="rId1" Type="http://schemas.openxmlformats.org/officeDocument/2006/relationships/externalLinkPath" Target="file:///I:\WORD\RELATIONS%20SOCIALES\EGALITE\INDEX\2024\Tableaux%20de%20la%20paye\UES%20TAD%202023%20-%20index_egalite_entreprises_moins_de_250_salarie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WORD\RELATIONS%20SOCIALES\EGALITE\INDEX\2024\Tableaux%20de%20la%20paye\UES%20A.METIERS%202023%20-%20index_egalite_entreprises_moins_de_250_salaries.xlsx" TargetMode="External"/><Relationship Id="rId1" Type="http://schemas.openxmlformats.org/officeDocument/2006/relationships/externalLinkPath" Target="file:///I:\WORD\RELATIONS%20SOCIALES\EGALITE\INDEX\2024\Tableaux%20de%20la%20paye\UES%20A.METIERS%202023%20-%20index_egalite_entreprises_moins_de_250_sal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 Ecart rémunération"/>
      <sheetName val="2- Ecart augmentations"/>
      <sheetName val="3- Ecart promotions"/>
      <sheetName val="4- Retour maternité"/>
      <sheetName val="5- 10 + hautes rémunérations"/>
      <sheetName val="Index"/>
      <sheetName val="Barèmes"/>
    </sheetNames>
    <sheetDataSet>
      <sheetData sheetId="0">
        <row r="19">
          <cell r="D19">
            <v>1</v>
          </cell>
        </row>
        <row r="20">
          <cell r="D20">
            <v>0</v>
          </cell>
        </row>
        <row r="21">
          <cell r="D21">
            <v>40</v>
          </cell>
        </row>
      </sheetData>
      <sheetData sheetId="1">
        <row r="13">
          <cell r="C13">
            <v>1</v>
          </cell>
        </row>
        <row r="14">
          <cell r="C14">
            <v>4.4000000000000004</v>
          </cell>
        </row>
        <row r="15">
          <cell r="C15">
            <v>10</v>
          </cell>
        </row>
      </sheetData>
      <sheetData sheetId="2">
        <row r="12">
          <cell r="C12">
            <v>1</v>
          </cell>
        </row>
        <row r="13">
          <cell r="C13">
            <v>13.6</v>
          </cell>
        </row>
        <row r="14">
          <cell r="C14">
            <v>0</v>
          </cell>
        </row>
      </sheetData>
      <sheetData sheetId="3">
        <row r="12">
          <cell r="C12">
            <v>0</v>
          </cell>
        </row>
        <row r="13">
          <cell r="C13" t="str">
            <v>INCALCULABLE</v>
          </cell>
        </row>
        <row r="14">
          <cell r="C14" t="e">
            <v>#N/A</v>
          </cell>
        </row>
      </sheetData>
      <sheetData sheetId="4">
        <row r="11">
          <cell r="C11">
            <v>1</v>
          </cell>
        </row>
        <row r="12">
          <cell r="C12">
            <v>0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 Ecart rémunération"/>
      <sheetName val="2- Ecart augmentations"/>
      <sheetName val="2 - message"/>
      <sheetName val="3- Retour maternité"/>
      <sheetName val="4- 10 + hautes rémunérations"/>
      <sheetName val="Index"/>
      <sheetName val="Barèmes"/>
    </sheetNames>
    <sheetDataSet>
      <sheetData sheetId="0">
        <row r="27">
          <cell r="D27">
            <v>0</v>
          </cell>
        </row>
        <row r="28">
          <cell r="D28" t="str">
            <v>INCALCULABLE</v>
          </cell>
        </row>
        <row r="29">
          <cell r="D29" t="e">
            <v>#N/A</v>
          </cell>
        </row>
      </sheetData>
      <sheetData sheetId="1">
        <row r="13">
          <cell r="D13">
            <v>1</v>
          </cell>
        </row>
        <row r="14">
          <cell r="D14">
            <v>10.199999999999999</v>
          </cell>
        </row>
        <row r="15">
          <cell r="D15">
            <v>0.9</v>
          </cell>
        </row>
        <row r="19">
          <cell r="D19">
            <v>35</v>
          </cell>
        </row>
      </sheetData>
      <sheetData sheetId="2"/>
      <sheetData sheetId="3">
        <row r="12">
          <cell r="C12">
            <v>0</v>
          </cell>
        </row>
        <row r="13">
          <cell r="C13" t="str">
            <v>INCALCULABLE</v>
          </cell>
        </row>
        <row r="14">
          <cell r="C14" t="e">
            <v>#N/A</v>
          </cell>
        </row>
      </sheetData>
      <sheetData sheetId="4">
        <row r="11">
          <cell r="C11">
            <v>4</v>
          </cell>
        </row>
        <row r="12">
          <cell r="C12">
            <v>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 Ecart rémunération"/>
      <sheetName val="2- Ecart augmentations"/>
      <sheetName val="2 - message"/>
      <sheetName val="3- Retour maternité"/>
      <sheetName val="4- 10 + hautes rémunérations"/>
      <sheetName val="Index"/>
      <sheetName val="Barèmes"/>
    </sheetNames>
    <sheetDataSet>
      <sheetData sheetId="0">
        <row r="31">
          <cell r="D31">
            <v>1</v>
          </cell>
        </row>
        <row r="32">
          <cell r="D32">
            <v>0.6</v>
          </cell>
        </row>
        <row r="33">
          <cell r="D33">
            <v>39</v>
          </cell>
        </row>
      </sheetData>
      <sheetData sheetId="1">
        <row r="13">
          <cell r="D13">
            <v>1</v>
          </cell>
        </row>
        <row r="14">
          <cell r="D14">
            <v>7.9</v>
          </cell>
        </row>
        <row r="15">
          <cell r="D15">
            <v>6</v>
          </cell>
        </row>
        <row r="19">
          <cell r="D19">
            <v>35</v>
          </cell>
        </row>
      </sheetData>
      <sheetData sheetId="2"/>
      <sheetData sheetId="3">
        <row r="12">
          <cell r="C12">
            <v>1</v>
          </cell>
        </row>
        <row r="13">
          <cell r="C13">
            <v>100</v>
          </cell>
        </row>
        <row r="14">
          <cell r="C14">
            <v>15</v>
          </cell>
        </row>
      </sheetData>
      <sheetData sheetId="4">
        <row r="11">
          <cell r="C11">
            <v>4</v>
          </cell>
        </row>
        <row r="12">
          <cell r="C12">
            <v>10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64723-8765-4828-ABA0-5F0322B15829}">
  <dimension ref="A1:F10"/>
  <sheetViews>
    <sheetView zoomScale="80" zoomScaleNormal="80" workbookViewId="0">
      <selection activeCell="B9" sqref="B9"/>
    </sheetView>
  </sheetViews>
  <sheetFormatPr baseColWidth="10" defaultRowHeight="15" x14ac:dyDescent="0.25"/>
  <cols>
    <col min="1" max="1" width="65.5703125" customWidth="1"/>
    <col min="2" max="2" width="22.28515625" customWidth="1"/>
    <col min="3" max="3" width="22" customWidth="1"/>
    <col min="4" max="4" width="19.140625" customWidth="1"/>
    <col min="5" max="5" width="20" customWidth="1"/>
    <col min="6" max="6" width="22.7109375" customWidth="1"/>
  </cols>
  <sheetData>
    <row r="1" spans="1:6" ht="128.25" customHeight="1" x14ac:dyDescent="0.25">
      <c r="A1" s="27" t="s">
        <v>12</v>
      </c>
      <c r="B1" s="27"/>
      <c r="C1" s="27"/>
      <c r="D1" s="27"/>
      <c r="E1" s="27"/>
      <c r="F1" s="27"/>
    </row>
    <row r="2" spans="1:6" x14ac:dyDescent="0.25">
      <c r="A2" s="1"/>
      <c r="B2" s="1"/>
      <c r="C2" s="1"/>
      <c r="D2" s="1"/>
      <c r="E2" s="1"/>
      <c r="F2" s="1"/>
    </row>
    <row r="3" spans="1:6" ht="90.75" thickBot="1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27" customHeight="1" thickTop="1" thickBot="1" x14ac:dyDescent="0.3">
      <c r="A4" s="4" t="s">
        <v>5</v>
      </c>
      <c r="B4" s="5">
        <f>'[1]1- Ecart rémunération'!D19</f>
        <v>1</v>
      </c>
      <c r="C4" s="6">
        <f>'[1]1- Ecart rémunération'!D20</f>
        <v>0</v>
      </c>
      <c r="D4" s="5">
        <f>IF(B4=1,'[1]1- Ecart rémunération'!D21,IF(B4=0,"","#N/A"))</f>
        <v>40</v>
      </c>
      <c r="E4" s="7">
        <v>40</v>
      </c>
      <c r="F4" s="7">
        <f>B4*E4</f>
        <v>40</v>
      </c>
    </row>
    <row r="5" spans="1:6" ht="36.75" thickBot="1" x14ac:dyDescent="0.3">
      <c r="A5" s="8" t="s">
        <v>6</v>
      </c>
      <c r="B5" s="9">
        <f>'[1]2- Ecart augmentations'!C13</f>
        <v>1</v>
      </c>
      <c r="C5" s="10">
        <f>'[1]2- Ecart augmentations'!C14</f>
        <v>4.4000000000000004</v>
      </c>
      <c r="D5" s="9">
        <f>IF(B5=1,'[1]2- Ecart augmentations'!C15,IF(B5=0,"","#N/A"))</f>
        <v>10</v>
      </c>
      <c r="E5" s="9">
        <v>20</v>
      </c>
      <c r="F5" s="9">
        <f t="shared" ref="F5:F8" si="0">B5*E5</f>
        <v>20</v>
      </c>
    </row>
    <row r="6" spans="1:6" ht="30" customHeight="1" thickTop="1" thickBot="1" x14ac:dyDescent="0.3">
      <c r="A6" s="11" t="s">
        <v>7</v>
      </c>
      <c r="B6" s="12">
        <f>'[1]3- Ecart promotions'!C12</f>
        <v>1</v>
      </c>
      <c r="C6" s="13">
        <f>'[1]3- Ecart promotions'!C13</f>
        <v>13.6</v>
      </c>
      <c r="D6" s="5">
        <f>IF(B6=1,'[1]3- Ecart promotions'!C14,IF(B6=0,"","#N/A"))</f>
        <v>0</v>
      </c>
      <c r="E6" s="14">
        <v>15</v>
      </c>
      <c r="F6" s="14">
        <f>B6*E6</f>
        <v>15</v>
      </c>
    </row>
    <row r="7" spans="1:6" ht="57.75" customHeight="1" thickBot="1" x14ac:dyDescent="0.3">
      <c r="A7" s="8" t="s">
        <v>8</v>
      </c>
      <c r="B7" s="9">
        <f>'[1]4- Retour maternité'!C12</f>
        <v>0</v>
      </c>
      <c r="C7" s="15" t="str">
        <f>'[1]4- Retour maternité'!C13</f>
        <v>INCALCULABLE</v>
      </c>
      <c r="D7" s="9" t="str">
        <f>IF(B7=1,'[1]4- Retour maternité'!C14,IF(B7=0,"","#N/A"))</f>
        <v/>
      </c>
      <c r="E7" s="9">
        <v>15</v>
      </c>
      <c r="F7" s="9">
        <f t="shared" si="0"/>
        <v>0</v>
      </c>
    </row>
    <row r="8" spans="1:6" ht="44.25" customHeight="1" x14ac:dyDescent="0.25">
      <c r="A8" s="16" t="s">
        <v>9</v>
      </c>
      <c r="B8" s="17">
        <v>1</v>
      </c>
      <c r="C8" s="17">
        <f>'[1]5- 10 + hautes rémunérations'!C11</f>
        <v>1</v>
      </c>
      <c r="D8" s="17">
        <f>'[1]5- 10 + hautes rémunérations'!C12</f>
        <v>0</v>
      </c>
      <c r="E8" s="18">
        <v>10</v>
      </c>
      <c r="F8" s="18">
        <f t="shared" si="0"/>
        <v>10</v>
      </c>
    </row>
    <row r="9" spans="1:6" ht="22.5" customHeight="1" x14ac:dyDescent="0.25">
      <c r="A9" s="19" t="s">
        <v>10</v>
      </c>
      <c r="B9" s="20"/>
      <c r="C9" s="20"/>
      <c r="D9" s="21">
        <f>SUM(D4:D8)</f>
        <v>50</v>
      </c>
      <c r="E9" s="22"/>
      <c r="F9" s="22">
        <f>SUM(F4:F8)</f>
        <v>85</v>
      </c>
    </row>
    <row r="10" spans="1:6" ht="48" customHeight="1" x14ac:dyDescent="0.25">
      <c r="A10" s="23" t="s">
        <v>11</v>
      </c>
      <c r="B10" s="24"/>
      <c r="C10" s="24"/>
      <c r="D10" s="25">
        <f>IF(F9&gt;=75,D9*100/F9,"INCALCULABLE")</f>
        <v>58.823529411764703</v>
      </c>
      <c r="E10" s="25"/>
      <c r="F10" s="25">
        <v>100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7B2C-5F32-4E0D-93A0-3C2462338F91}">
  <dimension ref="A1:F8"/>
  <sheetViews>
    <sheetView zoomScale="80" zoomScaleNormal="80" workbookViewId="0">
      <selection activeCell="D8" sqref="D8"/>
    </sheetView>
  </sheetViews>
  <sheetFormatPr baseColWidth="10" defaultRowHeight="15" x14ac:dyDescent="0.25"/>
  <cols>
    <col min="1" max="1" width="69.7109375" customWidth="1"/>
    <col min="2" max="2" width="22.5703125" customWidth="1"/>
    <col min="3" max="3" width="21.7109375" customWidth="1"/>
    <col min="4" max="4" width="17.5703125" customWidth="1"/>
    <col min="5" max="5" width="24.28515625" customWidth="1"/>
    <col min="6" max="6" width="24.42578125" customWidth="1"/>
  </cols>
  <sheetData>
    <row r="1" spans="1:6" ht="176.25" customHeight="1" x14ac:dyDescent="0.25">
      <c r="A1" s="27" t="s">
        <v>16</v>
      </c>
      <c r="B1" s="27"/>
      <c r="C1" s="27"/>
      <c r="D1" s="27"/>
      <c r="E1" s="27"/>
      <c r="F1" s="27"/>
    </row>
    <row r="2" spans="1:6" ht="87" customHeight="1" thickBot="1" x14ac:dyDescent="0.3">
      <c r="A2" s="26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7.5" thickTop="1" thickBot="1" x14ac:dyDescent="0.3">
      <c r="A3" s="4" t="s">
        <v>5</v>
      </c>
      <c r="B3" s="5">
        <f>'[2]1- Ecart rémunération'!D27</f>
        <v>0</v>
      </c>
      <c r="C3" s="6" t="str">
        <f>'[2]1- Ecart rémunération'!D28</f>
        <v>INCALCULABLE</v>
      </c>
      <c r="D3" s="5" t="str">
        <f>IF(B3=1,'[2]1- Ecart rémunération'!D29,IF(B3=0,"","#N/A"))</f>
        <v/>
      </c>
      <c r="E3" s="7">
        <v>40</v>
      </c>
      <c r="F3" s="7">
        <f>B3*E3</f>
        <v>0</v>
      </c>
    </row>
    <row r="4" spans="1:6" ht="47.25" customHeight="1" thickBot="1" x14ac:dyDescent="0.3">
      <c r="A4" s="8" t="s">
        <v>13</v>
      </c>
      <c r="B4" s="15">
        <f>'[2]2- Ecart augmentations'!D13</f>
        <v>1</v>
      </c>
      <c r="C4" s="10">
        <f>IF(B4=1,MIN('[2]2- Ecart augmentations'!D14,'[2]2- Ecart augmentations'!D15),IF(B4=0,"INCALCULABLE","#N/A"))</f>
        <v>0.9</v>
      </c>
      <c r="D4" s="9">
        <f>IF(B4=1,'[2]2- Ecart augmentations'!D19,IF(B4=0,"","#N/A"))</f>
        <v>35</v>
      </c>
      <c r="E4" s="9">
        <v>35</v>
      </c>
      <c r="F4" s="9">
        <f t="shared" ref="F4:F6" si="0">B4*E4</f>
        <v>35</v>
      </c>
    </row>
    <row r="5" spans="1:6" ht="57" customHeight="1" thickBot="1" x14ac:dyDescent="0.3">
      <c r="A5" s="8" t="s">
        <v>14</v>
      </c>
      <c r="B5" s="9">
        <f>'[2]3- Retour maternité'!C12</f>
        <v>0</v>
      </c>
      <c r="C5" s="15" t="str">
        <f>'[2]3- Retour maternité'!C13</f>
        <v>INCALCULABLE</v>
      </c>
      <c r="D5" s="15" t="str">
        <f>IF(B5=1,'[2]3- Retour maternité'!C14,IF(B5=0,"","#N/A"))</f>
        <v/>
      </c>
      <c r="E5" s="9">
        <v>15</v>
      </c>
      <c r="F5" s="9">
        <f t="shared" si="0"/>
        <v>0</v>
      </c>
    </row>
    <row r="6" spans="1:6" ht="47.25" customHeight="1" x14ac:dyDescent="0.25">
      <c r="A6" s="16" t="s">
        <v>15</v>
      </c>
      <c r="B6" s="17">
        <v>1</v>
      </c>
      <c r="C6" s="17">
        <f>'[2]4- 10 + hautes rémunérations'!C11</f>
        <v>4</v>
      </c>
      <c r="D6" s="17">
        <f>'[2]4- 10 + hautes rémunérations'!C12</f>
        <v>10</v>
      </c>
      <c r="E6" s="18">
        <v>10</v>
      </c>
      <c r="F6" s="18">
        <f t="shared" si="0"/>
        <v>10</v>
      </c>
    </row>
    <row r="7" spans="1:6" ht="29.25" customHeight="1" x14ac:dyDescent="0.25">
      <c r="A7" s="19" t="s">
        <v>10</v>
      </c>
      <c r="B7" s="20"/>
      <c r="C7" s="20"/>
      <c r="D7" s="21">
        <f>SUM(D3:D6)</f>
        <v>45</v>
      </c>
      <c r="E7" s="22"/>
      <c r="F7" s="22">
        <f>SUM(F3:F6)</f>
        <v>45</v>
      </c>
    </row>
    <row r="8" spans="1:6" ht="56.25" customHeight="1" x14ac:dyDescent="0.25">
      <c r="A8" s="23" t="s">
        <v>11</v>
      </c>
      <c r="B8" s="24"/>
      <c r="C8" s="24"/>
      <c r="D8" s="25" t="str">
        <f>IF(F7&gt;=75,D7*100/F7,"INCALCULABLE")</f>
        <v>INCALCULABLE</v>
      </c>
      <c r="E8" s="25"/>
      <c r="F8" s="25">
        <v>100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C0F4-E794-4B23-BBB3-C9A5D03FB7AF}">
  <dimension ref="A1:F8"/>
  <sheetViews>
    <sheetView tabSelected="1" zoomScale="80" zoomScaleNormal="80" workbookViewId="0">
      <selection activeCell="O3" sqref="O3"/>
    </sheetView>
  </sheetViews>
  <sheetFormatPr baseColWidth="10" defaultRowHeight="15" x14ac:dyDescent="0.25"/>
  <cols>
    <col min="1" max="1" width="70.42578125" customWidth="1"/>
    <col min="2" max="2" width="22.140625" customWidth="1"/>
    <col min="3" max="3" width="24.7109375" customWidth="1"/>
    <col min="4" max="4" width="20.5703125" customWidth="1"/>
    <col min="5" max="5" width="18.85546875" customWidth="1"/>
    <col min="6" max="6" width="19.5703125" customWidth="1"/>
  </cols>
  <sheetData>
    <row r="1" spans="1:6" ht="164.25" customHeight="1" x14ac:dyDescent="0.25">
      <c r="A1" s="27" t="s">
        <v>17</v>
      </c>
      <c r="B1" s="28"/>
      <c r="C1" s="28"/>
      <c r="D1" s="28"/>
      <c r="E1" s="28"/>
      <c r="F1" s="28"/>
    </row>
    <row r="2" spans="1:6" ht="87.75" customHeight="1" thickBot="1" x14ac:dyDescent="0.3">
      <c r="A2" s="26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26.25" customHeight="1" thickTop="1" thickBot="1" x14ac:dyDescent="0.3">
      <c r="A3" s="4" t="s">
        <v>5</v>
      </c>
      <c r="B3" s="5">
        <f>'[3]1- Ecart rémunération'!D31</f>
        <v>1</v>
      </c>
      <c r="C3" s="6">
        <f>'[3]1- Ecart rémunération'!D32</f>
        <v>0.6</v>
      </c>
      <c r="D3" s="5">
        <f>IF(B3=1,'[3]1- Ecart rémunération'!D33,IF(B3=0,"","#N/A"))</f>
        <v>39</v>
      </c>
      <c r="E3" s="7">
        <v>40</v>
      </c>
      <c r="F3" s="7">
        <f>B3*E3</f>
        <v>40</v>
      </c>
    </row>
    <row r="4" spans="1:6" ht="44.25" customHeight="1" thickBot="1" x14ac:dyDescent="0.3">
      <c r="A4" s="8" t="s">
        <v>13</v>
      </c>
      <c r="B4" s="15">
        <f>'[3]2- Ecart augmentations'!D13</f>
        <v>1</v>
      </c>
      <c r="C4" s="10">
        <f>IF(B4=1,MIN('[3]2- Ecart augmentations'!D14,'[3]2- Ecart augmentations'!D15),IF(B4=0,"INCALCULABLE","#N/A"))</f>
        <v>6</v>
      </c>
      <c r="D4" s="9">
        <f>IF(B4=1,'[3]2- Ecart augmentations'!D19,IF(B4=0,"","#N/A"))</f>
        <v>35</v>
      </c>
      <c r="E4" s="9">
        <v>35</v>
      </c>
      <c r="F4" s="9">
        <f t="shared" ref="F4:F6" si="0">B4*E4</f>
        <v>35</v>
      </c>
    </row>
    <row r="5" spans="1:6" ht="64.5" customHeight="1" thickBot="1" x14ac:dyDescent="0.3">
      <c r="A5" s="8" t="s">
        <v>14</v>
      </c>
      <c r="B5" s="9">
        <f>'[3]3- Retour maternité'!C12</f>
        <v>1</v>
      </c>
      <c r="C5" s="15">
        <f>'[3]3- Retour maternité'!C13</f>
        <v>100</v>
      </c>
      <c r="D5" s="15">
        <f>IF(B5=1,'[3]3- Retour maternité'!C14,IF(B5=0,"","#N/A"))</f>
        <v>15</v>
      </c>
      <c r="E5" s="9">
        <v>15</v>
      </c>
      <c r="F5" s="9">
        <f t="shared" si="0"/>
        <v>15</v>
      </c>
    </row>
    <row r="6" spans="1:6" ht="48" customHeight="1" x14ac:dyDescent="0.25">
      <c r="A6" s="16" t="s">
        <v>15</v>
      </c>
      <c r="B6" s="17">
        <v>1</v>
      </c>
      <c r="C6" s="17">
        <f>'[3]4- 10 + hautes rémunérations'!C11</f>
        <v>4</v>
      </c>
      <c r="D6" s="17">
        <f>'[3]4- 10 + hautes rémunérations'!C12</f>
        <v>10</v>
      </c>
      <c r="E6" s="18">
        <v>10</v>
      </c>
      <c r="F6" s="18">
        <f t="shared" si="0"/>
        <v>10</v>
      </c>
    </row>
    <row r="7" spans="1:6" ht="36" customHeight="1" x14ac:dyDescent="0.25">
      <c r="A7" s="19" t="s">
        <v>10</v>
      </c>
      <c r="B7" s="20"/>
      <c r="C7" s="20"/>
      <c r="D7" s="21">
        <f>SUM(D3:D6)</f>
        <v>99</v>
      </c>
      <c r="E7" s="22"/>
      <c r="F7" s="22">
        <f>SUM(F3:F6)</f>
        <v>100</v>
      </c>
    </row>
    <row r="8" spans="1:6" ht="58.5" customHeight="1" x14ac:dyDescent="0.25">
      <c r="A8" s="23" t="s">
        <v>11</v>
      </c>
      <c r="B8" s="24"/>
      <c r="C8" s="24"/>
      <c r="D8" s="25">
        <f>IF(F7&gt;=75,D7*100/F7,"INCALCULABLE")</f>
        <v>99</v>
      </c>
      <c r="E8" s="25"/>
      <c r="F8" s="25">
        <v>100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LR</vt:lpstr>
      <vt:lpstr>TAD</vt:lpstr>
      <vt:lpstr>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Berthet</dc:creator>
  <cp:lastModifiedBy>BRUNEL Damien</cp:lastModifiedBy>
  <dcterms:created xsi:type="dcterms:W3CDTF">2024-03-27T15:49:53Z</dcterms:created>
  <dcterms:modified xsi:type="dcterms:W3CDTF">2024-04-03T13:36:32Z</dcterms:modified>
</cp:coreProperties>
</file>